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f18eb95b6df134/Desktop/BONJOUR BAKES/"/>
    </mc:Choice>
  </mc:AlternateContent>
  <xr:revisionPtr revIDLastSave="254" documentId="8_{2645719F-6A4C-4E6F-81C7-5559E9E84A90}" xr6:coauthVersionLast="47" xr6:coauthVersionMax="47" xr10:uidLastSave="{2E84762A-CEE9-418B-B128-1A30257DE5D7}"/>
  <bookViews>
    <workbookView xWindow="-110" yWindow="-110" windowWidth="19420" windowHeight="12220" xr2:uid="{132104D6-3AC9-45CC-8EAE-71109EC8486B}"/>
  </bookViews>
  <sheets>
    <sheet name="PRICE CALCULATOR" sheetId="1" r:id="rId1"/>
    <sheet name="BOOKING DETAILS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23" i="1"/>
  <c r="C24" i="1"/>
  <c r="C28" i="1"/>
  <c r="C29" i="1"/>
  <c r="C30" i="1"/>
  <c r="C31" i="1"/>
  <c r="C32" i="1"/>
  <c r="C37" i="1"/>
  <c r="C38" i="1"/>
  <c r="C39" i="1"/>
  <c r="C40" i="1"/>
  <c r="C41" i="1"/>
  <c r="C42" i="1"/>
  <c r="C43" i="1"/>
  <c r="C44" i="1"/>
  <c r="C45" i="1"/>
  <c r="C46" i="1"/>
  <c r="C47" i="1"/>
  <c r="C59" i="1"/>
  <c r="C58" i="1"/>
  <c r="C57" i="1"/>
  <c r="C56" i="1"/>
  <c r="C55" i="1"/>
  <c r="C54" i="1"/>
  <c r="C53" i="1"/>
  <c r="C52" i="1"/>
  <c r="C60" i="1"/>
  <c r="C70" i="1"/>
  <c r="C69" i="1"/>
  <c r="C68" i="1"/>
  <c r="C67" i="1"/>
  <c r="C66" i="1"/>
  <c r="C65" i="1"/>
  <c r="C71" i="1"/>
  <c r="B72" i="1"/>
  <c r="B61" i="1"/>
  <c r="C48" i="1"/>
  <c r="B49" i="1"/>
  <c r="B34" i="1"/>
  <c r="C33" i="1"/>
  <c r="B25" i="1"/>
  <c r="D80" i="1"/>
  <c r="C80" i="1"/>
  <c r="D78" i="1"/>
  <c r="C78" i="1"/>
  <c r="D76" i="1"/>
  <c r="C76" i="1"/>
  <c r="C15" i="1"/>
  <c r="C61" i="1" l="1"/>
  <c r="C25" i="1"/>
  <c r="D81" i="1"/>
  <c r="C81" i="1"/>
  <c r="B88" i="1" s="1"/>
  <c r="C49" i="1"/>
  <c r="C34" i="1"/>
  <c r="C72" i="1" l="1"/>
  <c r="B90" i="1" s="1"/>
  <c r="B92" i="1" s="1"/>
  <c r="B94" i="1" s="1"/>
  <c r="B98" i="1" s="1"/>
  <c r="B100" i="1" s="1"/>
</calcChain>
</file>

<file path=xl/sharedStrings.xml><?xml version="1.0" encoding="utf-8"?>
<sst xmlns="http://schemas.openxmlformats.org/spreadsheetml/2006/main" count="121" uniqueCount="108">
  <si>
    <t>DESSERT BARS</t>
  </si>
  <si>
    <t>Salted Caramel Fudge Truffle**</t>
  </si>
  <si>
    <t>Chocolate Espresso Truffle**</t>
  </si>
  <si>
    <t>Matcha White Chocolate Truffle**</t>
  </si>
  <si>
    <t>TRUFFLES</t>
  </si>
  <si>
    <t xml:space="preserve">Served in clear plastic disposable decorative cups with a small disposable spoon.  </t>
  </si>
  <si>
    <t>Lime Blueberry Mascarpone**</t>
  </si>
  <si>
    <t>Coconut Cream Pie &amp; Roasted Pineapple**</t>
  </si>
  <si>
    <t>Classic New York Cheesecake &amp; Strawberries</t>
  </si>
  <si>
    <t>Tiramisu &amp; Kahlua</t>
  </si>
  <si>
    <t xml:space="preserve">Brown Butter Chocolate Chip Cookie  </t>
  </si>
  <si>
    <t>Buttery Shortbread with Flaked Sea Salt</t>
  </si>
  <si>
    <t>Dulce De Leche Cinnamon Sugar Sandwich Cookie</t>
  </si>
  <si>
    <t>Coconut Macaroon**</t>
  </si>
  <si>
    <t>Blueberry Baked Meringue**</t>
  </si>
  <si>
    <t>Cocoa Baked Meringue**</t>
  </si>
  <si>
    <t>CAKE FLAVORS</t>
  </si>
  <si>
    <t>Classic Yellow</t>
  </si>
  <si>
    <t>Classic Vanilla Buttercream</t>
  </si>
  <si>
    <t>Dark Chocolate</t>
  </si>
  <si>
    <t>Browned Butter Cream Cheese</t>
  </si>
  <si>
    <t>Tax 8.4%</t>
  </si>
  <si>
    <t>$32/dozen</t>
  </si>
  <si>
    <t xml:space="preserve">     Death By Chocolate Fudgy Brownie</t>
  </si>
  <si>
    <t xml:space="preserve">     Brownie with Pecan &amp; White Chocolate#</t>
  </si>
  <si>
    <t xml:space="preserve">     White Chocolate &amp; Craisin Blondie</t>
  </si>
  <si>
    <t xml:space="preserve">     Raspberry &amp; Cherry Brown Sugar Bar</t>
  </si>
  <si>
    <t xml:space="preserve">     Classic Lemon Bars</t>
  </si>
  <si>
    <t xml:space="preserve">     Butterscotch Salted Nut Shortbread Bar#</t>
  </si>
  <si>
    <t>Chocolate Candied Pecan Truffle**#</t>
  </si>
  <si>
    <t>White Chocolate Pistachio Truffle**#</t>
  </si>
  <si>
    <t xml:space="preserve">CHOCOLATE DIPPED FRUITS &amp; GOODS </t>
  </si>
  <si>
    <t>COOKIES</t>
  </si>
  <si>
    <t xml:space="preserve">     Strawberries** - DARK CHOC</t>
  </si>
  <si>
    <t>MENU GUIDE</t>
  </si>
  <si>
    <t xml:space="preserve">     Strawberries** - WHITE CHOC</t>
  </si>
  <si>
    <t xml:space="preserve">     Pineapple** - DARK CHOC</t>
  </si>
  <si>
    <t xml:space="preserve">     Pineapple** - WHITE CHOC</t>
  </si>
  <si>
    <t xml:space="preserve">     Kiwi** - DARK CHOC</t>
  </si>
  <si>
    <t xml:space="preserve">     Kiwi** - WHITE CHOC</t>
  </si>
  <si>
    <t xml:space="preserve">     Marshmallows** - DARK CHOC</t>
  </si>
  <si>
    <t xml:space="preserve">     Marshmallows** - WHITE CHOC</t>
  </si>
  <si>
    <t xml:space="preserve">     Dried Mango** - DARK CHOC</t>
  </si>
  <si>
    <t xml:space="preserve">     Dried Mango** - WHITE CHOC</t>
  </si>
  <si>
    <t xml:space="preserve">     Pretzel Rods - DARK CHOC</t>
  </si>
  <si>
    <t xml:space="preserve">     Pretzel Rods - WHITE CHOC</t>
  </si>
  <si>
    <t>• **GLUTEN FREE   /   #CONTAINS NUTS</t>
  </si>
  <si>
    <t>DESSERT PARFAITS (‘Shooters’) ~3.5oz</t>
  </si>
  <si>
    <t>CAKE ORDER AMOUNT</t>
  </si>
  <si>
    <t>Raspberry Almond Thumbprint Cookie#</t>
  </si>
  <si>
    <t>Reese’s Peanut Butter Cup Cookie#</t>
  </si>
  <si>
    <t>Chai Ginger Cookie</t>
  </si>
  <si>
    <t xml:space="preserve">     Chocolate Pots de Crème with Seasonal Berries</t>
  </si>
  <si>
    <t>Tres Leches &amp; Peach Coulis</t>
  </si>
  <si>
    <t>Sticky Toffee Cake with Salted Caramel</t>
  </si>
  <si>
    <t>$54/dozen</t>
  </si>
  <si>
    <t>DESSERTS ORDER AMOUNT</t>
  </si>
  <si>
    <t>TASTINGS: Unfortunately at this point in time we are unable to accommodate tastings. Thank you for your understanding. </t>
  </si>
  <si>
    <t>Signed contract and $250 deposit required to confirm date and to be added to our booking calendar. ​We do a limited number of events per week.</t>
  </si>
  <si>
    <t>Order changes not possible 4 weeks prior to event to allow for sourcing of all specialty ingredients. Order increases may be considered.​</t>
  </si>
  <si>
    <t>DELIVERY &amp; SET-UP FEE: $150 FEE  (within a 20 minute drive of Steamboat Springs. Outside of this may incur extra charges).</t>
  </si>
  <si>
    <t>There is a 8.4% tax on all products (not on delivery and set-up.)​</t>
  </si>
  <si>
    <t>Display labels are provided with order. </t>
  </si>
  <si>
    <t>Desserts are made in a facility where the following is handled: dairy / eggs / gluten / nuts / sesame.  </t>
  </si>
  <si>
    <t xml:space="preserve">​​​Bonjour Bakes does not rent platters, bowls or tiered cake stands. These can be rented from your equipment rental supplier. </t>
  </si>
  <si>
    <t>In Steamboat Springs we recommend Colorado Event Rentals. We are happy to consult on what equipment you will need for your order. </t>
  </si>
  <si>
    <t>ROUND: 6 inch across / 6 inch high / 4 layers
 (12 servings) - $85</t>
  </si>
  <si>
    <t>ROUND: 8 inch across / 6 inch high / 4 layers 
(16 servings)  - $96</t>
  </si>
  <si>
    <t>CUTTING CAKES</t>
  </si>
  <si>
    <t>• Small cutting cakes listed at bottom.</t>
  </si>
  <si>
    <t>BONJOURBAKES.COM</t>
  </si>
  <si>
    <r>
      <t>FILLING (Optional)</t>
    </r>
    <r>
      <rPr>
        <i/>
        <sz val="12"/>
        <color theme="1"/>
        <rFont val="Neue Haas Grotesk Text Pro"/>
        <family val="2"/>
      </rPr>
      <t xml:space="preserve"> Not recommended for carrot cake</t>
    </r>
    <r>
      <rPr>
        <b/>
        <sz val="12"/>
        <color theme="1"/>
        <rFont val="Neue Haas Grotesk Text Pro"/>
        <family val="2"/>
      </rPr>
      <t xml:space="preserve">
</t>
    </r>
    <r>
      <rPr>
        <i/>
        <sz val="12"/>
        <color theme="1"/>
        <rFont val="Neue Haas Grotesk Text Pro"/>
        <family val="2"/>
      </rPr>
      <t>(Raspberry, Chocolate Ganache)</t>
    </r>
  </si>
  <si>
    <t>Carrot Walnut#</t>
  </si>
  <si>
    <t>CAKE ICINGS</t>
  </si>
  <si>
    <t>FILLINGS</t>
  </si>
  <si>
    <t>NONE</t>
  </si>
  <si>
    <t xml:space="preserve">Raspberry </t>
  </si>
  <si>
    <t>Chocolate Ganache</t>
  </si>
  <si>
    <t>CHOOSE ONE</t>
  </si>
  <si>
    <t>Bonjour Bakes Price Calculator &amp; Order Form</t>
  </si>
  <si>
    <t xml:space="preserve">• Food-safe bags provided for guests to take-away desserts at the end of the event. </t>
  </si>
  <si>
    <t/>
  </si>
  <si>
    <t>Recommended dessert servings:</t>
  </si>
  <si>
    <t>Total dessert servings:</t>
  </si>
  <si>
    <t>FILL IN YELLOW BOXES BELOW</t>
  </si>
  <si>
    <t>$</t>
  </si>
  <si>
    <t>SERVINGS</t>
  </si>
  <si>
    <t xml:space="preserve">Food-safe bags provided for guests to take-away desserts at the end of the event. </t>
  </si>
  <si>
    <r>
      <t xml:space="preserve">BOOKING DETAILS - </t>
    </r>
    <r>
      <rPr>
        <b/>
        <i/>
        <sz val="16"/>
        <color theme="1"/>
        <rFont val="Neue Haas Grotesk Text Pro"/>
        <family val="2"/>
      </rPr>
      <t>Please read thoroughly</t>
    </r>
    <r>
      <rPr>
        <b/>
        <sz val="16"/>
        <color theme="1"/>
        <rFont val="Neue Haas Grotesk Text Pro"/>
        <family val="2"/>
      </rPr>
      <t>​. Thank you!</t>
    </r>
  </si>
  <si>
    <t>Product Total</t>
  </si>
  <si>
    <t>GRAND TOTAL</t>
  </si>
  <si>
    <t>NOTES WE NEED TO KNOW ABOUT YOUR ORDER? (Optional)</t>
  </si>
  <si>
    <t>Write something here…....</t>
  </si>
  <si>
    <r>
      <t xml:space="preserve">• Order minimum $500 on products </t>
    </r>
    <r>
      <rPr>
        <i/>
        <sz val="13"/>
        <color theme="1"/>
        <rFont val="Neue Haas Grotesk Text Pro"/>
        <family val="2"/>
      </rPr>
      <t>(does not include tax or delivery and set-up fee).</t>
    </r>
  </si>
  <si>
    <t>Number of Cakes</t>
  </si>
  <si>
    <t>Order minimum on products $500 (does not include tax and delivery &amp; set-up fee). </t>
  </si>
  <si>
    <t xml:space="preserve">Average $ per guest: </t>
  </si>
  <si>
    <t>HOW MANY GUESTS?:</t>
  </si>
  <si>
    <t>Questions? Email: evanastanonik@gmail.com</t>
  </si>
  <si>
    <r>
      <t xml:space="preserve">Total servings (including cake)                              </t>
    </r>
    <r>
      <rPr>
        <sz val="12"/>
        <color theme="1"/>
        <rFont val="Neue Haas Grotesk Text Pro"/>
        <family val="2"/>
      </rPr>
      <t>Recommend 4 servings per guest.</t>
    </r>
  </si>
  <si>
    <r>
      <t xml:space="preserve">Delivery &amp; Set-Up Fee </t>
    </r>
    <r>
      <rPr>
        <sz val="12"/>
        <color theme="1"/>
        <rFont val="Neue Haas Grotesk Text Pro"/>
        <family val="2"/>
      </rPr>
      <t>Within a 20 minute drive of Steamboat Springs. Outside of this may incur extra charges.</t>
    </r>
  </si>
  <si>
    <r>
      <t xml:space="preserve">ICINGS </t>
    </r>
    <r>
      <rPr>
        <i/>
        <sz val="12"/>
        <color theme="1"/>
        <rFont val="Neue Haas Grotesk Text Pro"/>
        <family val="2"/>
      </rPr>
      <t>(Classic Vanilla Buttercream, Dark Chocolate,                                                                       Browned Butter Cream Cheese)</t>
    </r>
  </si>
  <si>
    <r>
      <t xml:space="preserve">CAKE FLAVORS 
</t>
    </r>
    <r>
      <rPr>
        <i/>
        <sz val="12"/>
        <color theme="1"/>
        <rFont val="Neue Haas Grotesk Text Pro"/>
        <family val="2"/>
      </rPr>
      <t>(Classic Yellow, Chocolate Guinness, Carrot Walnut#)</t>
    </r>
  </si>
  <si>
    <t>Chocolate Guinness</t>
  </si>
  <si>
    <t>RECTANGULAR: 8 inch x 11 inch / 5 inch high / 2 layers                  (30 servings) - $150</t>
  </si>
  <si>
    <r>
      <t xml:space="preserve">• Desserts are ordered by the dozen. </t>
    </r>
    <r>
      <rPr>
        <b/>
        <sz val="13"/>
        <color theme="1"/>
        <rFont val="Neue Haas Grotesk Text Pro"/>
        <family val="2"/>
      </rPr>
      <t>Recommend 4 dessert servings per person.</t>
    </r>
  </si>
  <si>
    <r>
      <t xml:space="preserve">Product Total Pre-Tax                                                 
</t>
    </r>
    <r>
      <rPr>
        <sz val="12"/>
        <color theme="1"/>
        <rFont val="Neue Haas Grotesk Text Pro"/>
        <family val="2"/>
      </rPr>
      <t>Order minimum $500 on products pre-tax.</t>
    </r>
  </si>
  <si>
    <t>Strawberry Cream Chocolate Truffle**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</si>
</sst>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Neue Haas Grotesk Text Pro"/>
      <family val="2"/>
    </font>
    <font>
      <b/>
      <sz val="14"/>
      <color theme="1"/>
      <name val="Neue Haas Grotesk Text Pro"/>
      <family val="2"/>
    </font>
    <font>
      <sz val="14"/>
      <color theme="1"/>
      <name val="Neue Haas Grotesk Text Pro"/>
      <family val="2"/>
    </font>
    <font>
      <i/>
      <sz val="14"/>
      <color theme="1"/>
      <name val="Neue Haas Grotesk Text Pro"/>
      <family val="2"/>
    </font>
    <font>
      <b/>
      <sz val="11"/>
      <color theme="1"/>
      <name val="Neue Haas Grotesk Text Pro"/>
      <family val="2"/>
    </font>
    <font>
      <b/>
      <i/>
      <sz val="14"/>
      <color theme="1"/>
      <name val="Neue Haas Grotesk Text Pro"/>
      <family val="2"/>
    </font>
    <font>
      <i/>
      <sz val="11"/>
      <color theme="1"/>
      <name val="Neue Haas Grotesk Text Pro"/>
      <family val="2"/>
    </font>
    <font>
      <i/>
      <sz val="10"/>
      <color theme="1"/>
      <name val="Neue Haas Grotesk Text Pro"/>
      <family val="2"/>
    </font>
    <font>
      <b/>
      <sz val="16"/>
      <color theme="1"/>
      <name val="Neue Haas Grotesk Text Pro"/>
      <family val="2"/>
    </font>
    <font>
      <b/>
      <i/>
      <sz val="16"/>
      <color theme="1"/>
      <name val="Neue Haas Grotesk Text Pro"/>
      <family val="2"/>
    </font>
    <font>
      <b/>
      <sz val="12"/>
      <color theme="1"/>
      <name val="Neue Haas Grotesk Text Pro"/>
      <family val="2"/>
    </font>
    <font>
      <b/>
      <i/>
      <sz val="11"/>
      <color theme="1"/>
      <name val="Neue Haas Grotesk Text Pro"/>
      <family val="2"/>
    </font>
    <font>
      <i/>
      <sz val="12"/>
      <color theme="1"/>
      <name val="Neue Haas Grotesk Text Pro"/>
      <family val="2"/>
    </font>
    <font>
      <u/>
      <sz val="11"/>
      <color theme="1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b/>
      <i/>
      <sz val="12"/>
      <color theme="1"/>
      <name val="Neue Haas Grotesk Text Pro"/>
      <family val="2"/>
    </font>
    <font>
      <sz val="13"/>
      <color theme="1"/>
      <name val="Neue Haas Grotesk Text Pro"/>
      <family val="2"/>
    </font>
    <font>
      <b/>
      <sz val="13"/>
      <color theme="1"/>
      <name val="Neue Haas Grotesk Text Pro"/>
      <family val="2"/>
    </font>
    <font>
      <i/>
      <sz val="13"/>
      <color theme="1"/>
      <name val="Neue Haas Grotesk Text Pro"/>
      <family val="2"/>
    </font>
    <font>
      <b/>
      <sz val="23"/>
      <color theme="1"/>
      <name val="Neue Haas Grotesk Text Pro"/>
      <family val="2"/>
    </font>
    <font>
      <sz val="12"/>
      <color theme="1"/>
      <name val="Neue Haas Grotesk Text Pro"/>
      <family val="2"/>
    </font>
    <font>
      <b/>
      <sz val="10"/>
      <color theme="1"/>
      <name val="Neue Haas Grotesk Text Pro"/>
      <family val="2"/>
    </font>
    <font>
      <sz val="18"/>
      <color theme="1"/>
      <name val="Neue Haas Grotesk Text Pro"/>
      <family val="2"/>
    </font>
    <font>
      <sz val="18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5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/>
    </xf>
    <xf numFmtId="0" fontId="1" fillId="5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3" fillId="0" borderId="6" xfId="0" applyFont="1" applyBorder="1"/>
    <xf numFmtId="0" fontId="7" fillId="0" borderId="4" xfId="0" applyFont="1" applyBorder="1" applyAlignment="1">
      <alignment horizontal="left" vertical="center" indent="1"/>
    </xf>
    <xf numFmtId="0" fontId="3" fillId="0" borderId="4" xfId="0" applyFont="1" applyBorder="1"/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/>
    <xf numFmtId="0" fontId="3" fillId="0" borderId="9" xfId="0" applyFont="1" applyBorder="1" applyAlignment="1">
      <alignment horizontal="left" vertical="center" indent="1"/>
    </xf>
    <xf numFmtId="0" fontId="3" fillId="0" borderId="9" xfId="0" applyFont="1" applyBorder="1"/>
    <xf numFmtId="0" fontId="4" fillId="15" borderId="5" xfId="0" applyFont="1" applyFill="1" applyBorder="1" applyAlignment="1">
      <alignment horizontal="center"/>
    </xf>
    <xf numFmtId="0" fontId="4" fillId="15" borderId="8" xfId="0" applyFont="1" applyFill="1" applyBorder="1" applyAlignment="1">
      <alignment horizontal="center"/>
    </xf>
    <xf numFmtId="0" fontId="4" fillId="15" borderId="2" xfId="0" applyFont="1" applyFill="1" applyBorder="1" applyAlignment="1">
      <alignment horizontal="center"/>
    </xf>
    <xf numFmtId="0" fontId="6" fillId="11" borderId="7" xfId="0" applyFont="1" applyFill="1" applyBorder="1" applyAlignment="1" applyProtection="1">
      <alignment horizontal="center"/>
      <protection locked="0"/>
    </xf>
    <xf numFmtId="0" fontId="21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9" fillId="7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" fillId="7" borderId="0" xfId="0" applyFont="1" applyFill="1"/>
    <xf numFmtId="0" fontId="10" fillId="13" borderId="16" xfId="0" applyFont="1" applyFill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 indent="3"/>
    </xf>
    <xf numFmtId="0" fontId="2" fillId="0" borderId="0" xfId="0" quotePrefix="1" applyFont="1"/>
    <xf numFmtId="0" fontId="3" fillId="8" borderId="0" xfId="0" applyFont="1" applyFill="1" applyAlignment="1">
      <alignment horizontal="left"/>
    </xf>
    <xf numFmtId="0" fontId="3" fillId="14" borderId="7" xfId="0" applyFont="1" applyFill="1" applyBorder="1" applyAlignment="1">
      <alignment horizontal="center"/>
    </xf>
    <xf numFmtId="0" fontId="3" fillId="8" borderId="0" xfId="0" applyFont="1" applyFill="1" applyAlignment="1">
      <alignment vertical="center"/>
    </xf>
    <xf numFmtId="0" fontId="3" fillId="4" borderId="0" xfId="0" applyFont="1" applyFill="1"/>
    <xf numFmtId="0" fontId="3" fillId="4" borderId="7" xfId="0" applyFont="1" applyFill="1" applyBorder="1" applyAlignment="1">
      <alignment horizontal="center"/>
    </xf>
    <xf numFmtId="0" fontId="3" fillId="4" borderId="0" xfId="0" applyFont="1" applyFill="1" applyAlignment="1">
      <alignment horizontal="left" vertical="center" indent="3"/>
    </xf>
    <xf numFmtId="0" fontId="3" fillId="12" borderId="0" xfId="0" applyFont="1" applyFill="1"/>
    <xf numFmtId="0" fontId="3" fillId="12" borderId="7" xfId="0" applyFont="1" applyFill="1" applyBorder="1" applyAlignment="1">
      <alignment horizontal="center"/>
    </xf>
    <xf numFmtId="0" fontId="9" fillId="12" borderId="0" xfId="0" applyFont="1" applyFill="1" applyAlignment="1">
      <alignment vertical="center"/>
    </xf>
    <xf numFmtId="0" fontId="6" fillId="12" borderId="0" xfId="0" applyFont="1" applyFill="1" applyAlignment="1">
      <alignment horizontal="center"/>
    </xf>
    <xf numFmtId="0" fontId="2" fillId="12" borderId="0" xfId="0" applyFont="1" applyFill="1"/>
    <xf numFmtId="0" fontId="3" fillId="12" borderId="0" xfId="0" applyFont="1" applyFill="1" applyAlignment="1">
      <alignment horizontal="left" vertical="center" indent="3"/>
    </xf>
    <xf numFmtId="0" fontId="4" fillId="0" borderId="0" xfId="0" applyFont="1"/>
    <xf numFmtId="0" fontId="3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2" fillId="6" borderId="0" xfId="0" applyFont="1" applyFill="1"/>
    <xf numFmtId="0" fontId="2" fillId="9" borderId="0" xfId="0" applyFont="1" applyFill="1"/>
    <xf numFmtId="0" fontId="3" fillId="9" borderId="7" xfId="0" applyFont="1" applyFill="1" applyBorder="1" applyAlignment="1">
      <alignment horizontal="center" wrapText="1"/>
    </xf>
    <xf numFmtId="0" fontId="23" fillId="9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wrapText="1"/>
    </xf>
    <xf numFmtId="164" fontId="13" fillId="0" borderId="7" xfId="0" applyNumberFormat="1" applyFont="1" applyBorder="1" applyAlignment="1">
      <alignment horizontal="center"/>
    </xf>
    <xf numFmtId="0" fontId="12" fillId="9" borderId="0" xfId="0" applyFont="1" applyFill="1" applyAlignment="1">
      <alignment wrapText="1"/>
    </xf>
    <xf numFmtId="0" fontId="6" fillId="9" borderId="0" xfId="0" applyFont="1" applyFill="1" applyAlignment="1">
      <alignment horizontal="center"/>
    </xf>
    <xf numFmtId="0" fontId="8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2" fillId="10" borderId="0" xfId="0" applyFont="1" applyFill="1" applyAlignment="1">
      <alignment wrapText="1"/>
    </xf>
    <xf numFmtId="0" fontId="13" fillId="10" borderId="0" xfId="0" applyFont="1" applyFill="1" applyAlignment="1">
      <alignment horizontal="center"/>
    </xf>
    <xf numFmtId="0" fontId="8" fillId="10" borderId="0" xfId="0" applyFont="1" applyFill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4" fillId="7" borderId="0" xfId="0" applyFont="1" applyFill="1"/>
    <xf numFmtId="0" fontId="3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164" fontId="3" fillId="0" borderId="7" xfId="0" applyNumberFormat="1" applyFont="1" applyBorder="1" applyAlignment="1">
      <alignment horizontal="center"/>
    </xf>
    <xf numFmtId="8" fontId="3" fillId="0" borderId="7" xfId="0" applyNumberFormat="1" applyFont="1" applyBorder="1" applyAlignment="1">
      <alignment horizontal="center"/>
    </xf>
    <xf numFmtId="6" fontId="3" fillId="13" borderId="7" xfId="0" applyNumberFormat="1" applyFont="1" applyFill="1" applyBorder="1" applyAlignment="1">
      <alignment horizontal="center"/>
    </xf>
    <xf numFmtId="0" fontId="1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0" fontId="2" fillId="13" borderId="0" xfId="0" applyFont="1" applyFill="1"/>
    <xf numFmtId="0" fontId="3" fillId="0" borderId="11" xfId="0" applyFont="1" applyBorder="1" applyAlignment="1">
      <alignment horizontal="right"/>
    </xf>
    <xf numFmtId="8" fontId="3" fillId="0" borderId="10" xfId="0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164" fontId="17" fillId="0" borderId="12" xfId="0" applyNumberFormat="1" applyFont="1" applyBorder="1" applyAlignment="1">
      <alignment horizontal="center"/>
    </xf>
    <xf numFmtId="0" fontId="3" fillId="12" borderId="0" xfId="0" applyFont="1" applyFill="1" applyAlignment="1">
      <alignment vertical="center"/>
    </xf>
    <xf numFmtId="0" fontId="7" fillId="13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0" xfId="1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  <xf numFmtId="0" fontId="24" fillId="11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3" fillId="11" borderId="18" xfId="0" applyFont="1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0" fillId="0" borderId="14" xfId="0" applyBorder="1"/>
    <xf numFmtId="0" fontId="3" fillId="2" borderId="7" xfId="0" applyFont="1" applyFill="1" applyBorder="1" applyAlignment="1">
      <alignment horizontal="center"/>
    </xf>
    <xf numFmtId="0" fontId="0" fillId="0" borderId="7" xfId="0" applyBorder="1"/>
    <xf numFmtId="0" fontId="3" fillId="3" borderId="7" xfId="0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164" fontId="8" fillId="0" borderId="7" xfId="0" applyNumberFormat="1" applyFont="1" applyBorder="1"/>
    <xf numFmtId="0" fontId="5" fillId="11" borderId="8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3" fillId="11" borderId="8" xfId="0" applyFont="1" applyFill="1" applyBorder="1" applyAlignment="1" applyProtection="1">
      <alignment horizontal="center" vertical="center"/>
      <protection locked="0"/>
    </xf>
    <xf numFmtId="164" fontId="13" fillId="0" borderId="7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  <color rgb="FFFFFFCD"/>
      <color rgb="FFE49C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njourbakes.com/general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8E5F-0385-4A69-AF00-E98E04EAF4D8}">
  <dimension ref="A1:F103"/>
  <sheetViews>
    <sheetView tabSelected="1" zoomScale="93" workbookViewId="0">
      <selection activeCell="C14" sqref="C14:D14"/>
    </sheetView>
  </sheetViews>
  <sheetFormatPr defaultRowHeight="14.5" x14ac:dyDescent="0.35"/>
  <cols>
    <col min="1" max="1" width="64.7265625" style="26" customWidth="1"/>
    <col min="2" max="2" width="15.36328125" style="25" customWidth="1"/>
    <col min="3" max="3" width="10.81640625" style="26" customWidth="1"/>
    <col min="4" max="4" width="12.1796875" style="26" customWidth="1"/>
    <col min="5" max="5" width="18.08984375" style="26" customWidth="1"/>
    <col min="6" max="16384" width="8.7265625" style="26"/>
  </cols>
  <sheetData>
    <row r="1" spans="1:4" ht="29.5" x14ac:dyDescent="0.65">
      <c r="A1" s="24" t="s">
        <v>79</v>
      </c>
    </row>
    <row r="2" spans="1:4" ht="16" x14ac:dyDescent="0.4">
      <c r="A2" s="101" t="s">
        <v>70</v>
      </c>
      <c r="B2" s="102"/>
      <c r="C2" s="102"/>
      <c r="D2" s="103"/>
    </row>
    <row r="3" spans="1:4" ht="18" customHeight="1" x14ac:dyDescent="0.35">
      <c r="A3" s="104" t="s">
        <v>98</v>
      </c>
      <c r="B3" s="102"/>
      <c r="C3" s="102"/>
      <c r="D3" s="103"/>
    </row>
    <row r="4" spans="1:4" ht="6.5" customHeight="1" x14ac:dyDescent="0.35">
      <c r="A4" s="27"/>
      <c r="B4" s="28"/>
      <c r="C4" s="29"/>
      <c r="D4" s="29"/>
    </row>
    <row r="5" spans="1:4" ht="18" x14ac:dyDescent="0.4">
      <c r="A5" s="105" t="s">
        <v>34</v>
      </c>
      <c r="B5" s="102"/>
      <c r="C5" s="102"/>
      <c r="D5" s="103"/>
    </row>
    <row r="6" spans="1:4" s="31" customFormat="1" ht="17" x14ac:dyDescent="0.4">
      <c r="A6" s="106" t="s">
        <v>105</v>
      </c>
      <c r="B6" s="103"/>
      <c r="C6" s="103"/>
      <c r="D6" s="103"/>
    </row>
    <row r="7" spans="1:4" s="31" customFormat="1" ht="17" x14ac:dyDescent="0.4">
      <c r="A7" s="31" t="s">
        <v>93</v>
      </c>
      <c r="B7" s="32"/>
    </row>
    <row r="8" spans="1:4" s="31" customFormat="1" ht="17" x14ac:dyDescent="0.4">
      <c r="A8" s="31" t="s">
        <v>69</v>
      </c>
      <c r="B8" s="32"/>
    </row>
    <row r="9" spans="1:4" s="31" customFormat="1" ht="17" x14ac:dyDescent="0.4">
      <c r="A9" s="31" t="s">
        <v>80</v>
      </c>
      <c r="B9" s="32"/>
    </row>
    <row r="10" spans="1:4" s="31" customFormat="1" ht="17" x14ac:dyDescent="0.4">
      <c r="A10" s="33" t="s">
        <v>46</v>
      </c>
      <c r="B10" s="32"/>
    </row>
    <row r="11" spans="1:4" x14ac:dyDescent="0.35">
      <c r="A11" s="27"/>
      <c r="B11" s="28"/>
      <c r="C11" s="29"/>
      <c r="D11" s="29"/>
    </row>
    <row r="12" spans="1:4" ht="27.5" customHeight="1" x14ac:dyDescent="0.55000000000000004">
      <c r="A12" s="107" t="s">
        <v>84</v>
      </c>
      <c r="B12" s="108"/>
      <c r="C12" s="108"/>
      <c r="D12" s="108"/>
    </row>
    <row r="13" spans="1:4" ht="10" customHeight="1" thickBot="1" x14ac:dyDescent="0.4">
      <c r="A13" s="34"/>
      <c r="B13" s="28"/>
      <c r="C13" s="29"/>
      <c r="D13" s="29"/>
    </row>
    <row r="14" spans="1:4" ht="21" thickBot="1" x14ac:dyDescent="0.5">
      <c r="B14" s="35" t="s">
        <v>97</v>
      </c>
      <c r="C14" s="109">
        <v>0</v>
      </c>
      <c r="D14" s="110"/>
    </row>
    <row r="15" spans="1:4" ht="18" x14ac:dyDescent="0.4">
      <c r="B15" s="36" t="s">
        <v>82</v>
      </c>
      <c r="C15" s="111">
        <f>C14*4</f>
        <v>0</v>
      </c>
      <c r="D15" s="112"/>
    </row>
    <row r="16" spans="1:4" ht="6.5" customHeight="1" x14ac:dyDescent="0.35">
      <c r="A16" s="37"/>
    </row>
    <row r="17" spans="1:4" ht="12" customHeight="1" x14ac:dyDescent="0.35">
      <c r="A17" s="34"/>
      <c r="B17" s="28"/>
      <c r="C17" s="29"/>
      <c r="D17" s="29"/>
    </row>
    <row r="18" spans="1:4" ht="15.5" customHeight="1" x14ac:dyDescent="0.4">
      <c r="A18" s="38" t="s">
        <v>0</v>
      </c>
      <c r="B18" s="39" t="s">
        <v>22</v>
      </c>
      <c r="C18" s="113" t="s">
        <v>85</v>
      </c>
      <c r="D18" s="114"/>
    </row>
    <row r="19" spans="1:4" ht="15.5" customHeight="1" x14ac:dyDescent="0.35">
      <c r="A19" s="40" t="s">
        <v>23</v>
      </c>
      <c r="B19" s="23"/>
      <c r="C19" s="117">
        <f t="shared" ref="C19:C22" si="0">B19*32</f>
        <v>0</v>
      </c>
      <c r="D19" s="114"/>
    </row>
    <row r="20" spans="1:4" ht="15.5" customHeight="1" x14ac:dyDescent="0.35">
      <c r="A20" s="40" t="s">
        <v>24</v>
      </c>
      <c r="B20" s="23"/>
      <c r="C20" s="117">
        <f t="shared" si="0"/>
        <v>0</v>
      </c>
      <c r="D20" s="114"/>
    </row>
    <row r="21" spans="1:4" ht="15.5" customHeight="1" x14ac:dyDescent="0.35">
      <c r="A21" s="40" t="s">
        <v>25</v>
      </c>
      <c r="B21" s="23"/>
      <c r="C21" s="117">
        <f t="shared" si="0"/>
        <v>0</v>
      </c>
      <c r="D21" s="114"/>
    </row>
    <row r="22" spans="1:4" ht="18" x14ac:dyDescent="0.35">
      <c r="A22" s="40" t="s">
        <v>26</v>
      </c>
      <c r="B22" s="23"/>
      <c r="C22" s="117">
        <f t="shared" si="0"/>
        <v>0</v>
      </c>
      <c r="D22" s="114"/>
    </row>
    <row r="23" spans="1:4" ht="18" x14ac:dyDescent="0.35">
      <c r="A23" s="40" t="s">
        <v>27</v>
      </c>
      <c r="B23" s="23"/>
      <c r="C23" s="117">
        <f t="shared" ref="C23:C24" si="1">B23*32</f>
        <v>0</v>
      </c>
      <c r="D23" s="114"/>
    </row>
    <row r="24" spans="1:4" ht="18" x14ac:dyDescent="0.4">
      <c r="A24" s="41" t="s">
        <v>28</v>
      </c>
      <c r="B24" s="23"/>
      <c r="C24" s="117">
        <f t="shared" si="1"/>
        <v>0</v>
      </c>
      <c r="D24" s="114"/>
    </row>
    <row r="25" spans="1:4" ht="18" x14ac:dyDescent="0.35">
      <c r="A25" s="42" t="s">
        <v>83</v>
      </c>
      <c r="B25" s="43">
        <f>SUM(B19:B24)*12</f>
        <v>0</v>
      </c>
      <c r="C25" s="122">
        <f>SUM(C19:C24)</f>
        <v>0</v>
      </c>
      <c r="D25" s="114"/>
    </row>
    <row r="26" spans="1:4" ht="12" customHeight="1" x14ac:dyDescent="0.35">
      <c r="A26" s="34"/>
      <c r="B26" s="28"/>
      <c r="C26" s="29"/>
      <c r="D26" s="29"/>
    </row>
    <row r="27" spans="1:4" ht="18" x14ac:dyDescent="0.4">
      <c r="A27" s="44" t="s">
        <v>4</v>
      </c>
      <c r="B27" s="45" t="s">
        <v>22</v>
      </c>
      <c r="C27" s="115" t="s">
        <v>85</v>
      </c>
      <c r="D27" s="114"/>
    </row>
    <row r="28" spans="1:4" ht="18" x14ac:dyDescent="0.35">
      <c r="A28" s="46" t="s">
        <v>1</v>
      </c>
      <c r="B28" s="23"/>
      <c r="C28" s="117">
        <f t="shared" ref="C28" si="2">B28*32</f>
        <v>0</v>
      </c>
      <c r="D28" s="114"/>
    </row>
    <row r="29" spans="1:4" ht="18" x14ac:dyDescent="0.35">
      <c r="A29" s="46" t="s">
        <v>2</v>
      </c>
      <c r="B29" s="23"/>
      <c r="C29" s="117">
        <f t="shared" ref="C29" si="3">B29*32</f>
        <v>0</v>
      </c>
      <c r="D29" s="114"/>
    </row>
    <row r="30" spans="1:4" ht="18" x14ac:dyDescent="0.35">
      <c r="A30" s="46" t="s">
        <v>30</v>
      </c>
      <c r="B30" s="23"/>
      <c r="C30" s="117">
        <f t="shared" ref="C30" si="4">B30*32</f>
        <v>0</v>
      </c>
      <c r="D30" s="114"/>
    </row>
    <row r="31" spans="1:4" ht="18" x14ac:dyDescent="0.35">
      <c r="A31" s="46" t="s">
        <v>29</v>
      </c>
      <c r="B31" s="23"/>
      <c r="C31" s="117">
        <f t="shared" ref="C31" si="5">B31*32</f>
        <v>0</v>
      </c>
      <c r="D31" s="114"/>
    </row>
    <row r="32" spans="1:4" ht="18" x14ac:dyDescent="0.35">
      <c r="A32" s="46" t="s">
        <v>107</v>
      </c>
      <c r="B32" s="23"/>
      <c r="C32" s="117">
        <f t="shared" ref="C32" si="6">B32*32</f>
        <v>0</v>
      </c>
      <c r="D32" s="114"/>
    </row>
    <row r="33" spans="1:6" ht="18" x14ac:dyDescent="0.35">
      <c r="A33" s="46" t="s">
        <v>3</v>
      </c>
      <c r="B33" s="23"/>
      <c r="C33" s="117">
        <f t="shared" ref="C33" si="7">B33*32</f>
        <v>0</v>
      </c>
      <c r="D33" s="114"/>
      <c r="F33" s="47" t="s">
        <v>81</v>
      </c>
    </row>
    <row r="34" spans="1:6" ht="18" x14ac:dyDescent="0.35">
      <c r="A34" s="42" t="s">
        <v>83</v>
      </c>
      <c r="B34" s="43">
        <f>SUM(B28:B33)*12</f>
        <v>0</v>
      </c>
      <c r="C34" s="122">
        <f>SUM(C28:C33)</f>
        <v>0</v>
      </c>
      <c r="D34" s="114"/>
    </row>
    <row r="35" spans="1:6" ht="12" customHeight="1" x14ac:dyDescent="0.35">
      <c r="A35" s="34"/>
      <c r="B35" s="28"/>
      <c r="C35" s="29"/>
      <c r="D35" s="29"/>
    </row>
    <row r="36" spans="1:6" ht="15.5" customHeight="1" x14ac:dyDescent="0.4">
      <c r="A36" s="48" t="s">
        <v>31</v>
      </c>
      <c r="B36" s="49" t="s">
        <v>22</v>
      </c>
      <c r="C36" s="116" t="s">
        <v>85</v>
      </c>
      <c r="D36" s="114"/>
    </row>
    <row r="37" spans="1:6" ht="15.5" customHeight="1" x14ac:dyDescent="0.35">
      <c r="A37" s="50" t="s">
        <v>33</v>
      </c>
      <c r="B37" s="23"/>
      <c r="C37" s="117">
        <f t="shared" ref="C37" si="8">B37*32</f>
        <v>0</v>
      </c>
      <c r="D37" s="114"/>
    </row>
    <row r="38" spans="1:6" ht="15.5" customHeight="1" x14ac:dyDescent="0.35">
      <c r="A38" s="50" t="s">
        <v>35</v>
      </c>
      <c r="B38" s="23"/>
      <c r="C38" s="117">
        <f t="shared" ref="C38" si="9">B38*32</f>
        <v>0</v>
      </c>
      <c r="D38" s="114"/>
    </row>
    <row r="39" spans="1:6" ht="15.5" customHeight="1" x14ac:dyDescent="0.35">
      <c r="A39" s="50" t="s">
        <v>36</v>
      </c>
      <c r="B39" s="23"/>
      <c r="C39" s="117">
        <f t="shared" ref="C39" si="10">B39*32</f>
        <v>0</v>
      </c>
      <c r="D39" s="114"/>
    </row>
    <row r="40" spans="1:6" ht="15.5" customHeight="1" x14ac:dyDescent="0.35">
      <c r="A40" s="50" t="s">
        <v>37</v>
      </c>
      <c r="B40" s="23"/>
      <c r="C40" s="117">
        <f t="shared" ref="C40" si="11">B40*32</f>
        <v>0</v>
      </c>
      <c r="D40" s="114"/>
    </row>
    <row r="41" spans="1:6" ht="15.5" customHeight="1" x14ac:dyDescent="0.35">
      <c r="A41" s="50" t="s">
        <v>38</v>
      </c>
      <c r="B41" s="23"/>
      <c r="C41" s="117">
        <f t="shared" ref="C41" si="12">B41*32</f>
        <v>0</v>
      </c>
      <c r="D41" s="114"/>
    </row>
    <row r="42" spans="1:6" ht="15.5" customHeight="1" x14ac:dyDescent="0.35">
      <c r="A42" s="50" t="s">
        <v>39</v>
      </c>
      <c r="B42" s="23"/>
      <c r="C42" s="117">
        <f t="shared" ref="C42" si="13">B42*32</f>
        <v>0</v>
      </c>
      <c r="D42" s="114"/>
    </row>
    <row r="43" spans="1:6" ht="15.5" customHeight="1" x14ac:dyDescent="0.35">
      <c r="A43" s="50" t="s">
        <v>40</v>
      </c>
      <c r="B43" s="23"/>
      <c r="C43" s="117">
        <f t="shared" ref="C43" si="14">B43*32</f>
        <v>0</v>
      </c>
      <c r="D43" s="114"/>
    </row>
    <row r="44" spans="1:6" ht="15.5" customHeight="1" x14ac:dyDescent="0.35">
      <c r="A44" s="50" t="s">
        <v>41</v>
      </c>
      <c r="B44" s="23"/>
      <c r="C44" s="117">
        <f t="shared" ref="C44" si="15">B44*32</f>
        <v>0</v>
      </c>
      <c r="D44" s="114"/>
    </row>
    <row r="45" spans="1:6" ht="15.5" customHeight="1" x14ac:dyDescent="0.35">
      <c r="A45" s="50" t="s">
        <v>42</v>
      </c>
      <c r="B45" s="23"/>
      <c r="C45" s="117">
        <f t="shared" ref="C45" si="16">B45*32</f>
        <v>0</v>
      </c>
      <c r="D45" s="114"/>
    </row>
    <row r="46" spans="1:6" ht="18" x14ac:dyDescent="0.35">
      <c r="A46" s="50" t="s">
        <v>43</v>
      </c>
      <c r="B46" s="23"/>
      <c r="C46" s="117">
        <f t="shared" ref="C46" si="17">B46*32</f>
        <v>0</v>
      </c>
      <c r="D46" s="114"/>
    </row>
    <row r="47" spans="1:6" ht="18" x14ac:dyDescent="0.35">
      <c r="A47" s="50" t="s">
        <v>44</v>
      </c>
      <c r="B47" s="23"/>
      <c r="C47" s="117">
        <f t="shared" ref="C47" si="18">B47*32</f>
        <v>0</v>
      </c>
      <c r="D47" s="114"/>
    </row>
    <row r="48" spans="1:6" ht="18" x14ac:dyDescent="0.35">
      <c r="A48" s="50" t="s">
        <v>45</v>
      </c>
      <c r="B48" s="23"/>
      <c r="C48" s="117">
        <f t="shared" ref="C48" si="19">B48*32</f>
        <v>0</v>
      </c>
      <c r="D48" s="114"/>
    </row>
    <row r="49" spans="1:4" ht="18" x14ac:dyDescent="0.35">
      <c r="A49" s="42" t="s">
        <v>83</v>
      </c>
      <c r="B49" s="43">
        <f>SUM(B37:B48)*12</f>
        <v>0</v>
      </c>
      <c r="C49" s="122">
        <f>SUM(C37:C48)</f>
        <v>0</v>
      </c>
      <c r="D49" s="114"/>
    </row>
    <row r="50" spans="1:4" ht="12" customHeight="1" x14ac:dyDescent="0.35">
      <c r="A50" s="34"/>
      <c r="B50" s="28"/>
      <c r="C50" s="29"/>
      <c r="D50" s="29"/>
    </row>
    <row r="51" spans="1:4" ht="18" x14ac:dyDescent="0.4">
      <c r="A51" s="51" t="s">
        <v>32</v>
      </c>
      <c r="B51" s="52" t="s">
        <v>22</v>
      </c>
      <c r="C51" s="123" t="s">
        <v>85</v>
      </c>
      <c r="D51" s="114"/>
    </row>
    <row r="52" spans="1:4" ht="18" x14ac:dyDescent="0.35">
      <c r="A52" s="53" t="s">
        <v>10</v>
      </c>
      <c r="B52" s="23"/>
      <c r="C52" s="117">
        <f t="shared" ref="C52:C59" si="20">B52*32</f>
        <v>0</v>
      </c>
      <c r="D52" s="114"/>
    </row>
    <row r="53" spans="1:4" ht="18" x14ac:dyDescent="0.35">
      <c r="A53" s="53" t="s">
        <v>11</v>
      </c>
      <c r="B53" s="23"/>
      <c r="C53" s="117">
        <f t="shared" si="20"/>
        <v>0</v>
      </c>
      <c r="D53" s="114"/>
    </row>
    <row r="54" spans="1:4" ht="18" x14ac:dyDescent="0.35">
      <c r="A54" s="53" t="s">
        <v>12</v>
      </c>
      <c r="B54" s="23"/>
      <c r="C54" s="117">
        <f t="shared" si="20"/>
        <v>0</v>
      </c>
      <c r="D54" s="114"/>
    </row>
    <row r="55" spans="1:4" ht="18" x14ac:dyDescent="0.35">
      <c r="A55" s="53" t="s">
        <v>49</v>
      </c>
      <c r="B55" s="23"/>
      <c r="C55" s="117">
        <f t="shared" si="20"/>
        <v>0</v>
      </c>
      <c r="D55" s="114"/>
    </row>
    <row r="56" spans="1:4" ht="18" x14ac:dyDescent="0.35">
      <c r="A56" s="53" t="s">
        <v>50</v>
      </c>
      <c r="B56" s="23"/>
      <c r="C56" s="117">
        <f t="shared" si="20"/>
        <v>0</v>
      </c>
      <c r="D56" s="114"/>
    </row>
    <row r="57" spans="1:4" ht="18" x14ac:dyDescent="0.35">
      <c r="A57" s="53" t="s">
        <v>51</v>
      </c>
      <c r="B57" s="23"/>
      <c r="C57" s="117">
        <f t="shared" si="20"/>
        <v>0</v>
      </c>
      <c r="D57" s="114"/>
    </row>
    <row r="58" spans="1:4" ht="18" x14ac:dyDescent="0.35">
      <c r="A58" s="53" t="s">
        <v>13</v>
      </c>
      <c r="B58" s="23"/>
      <c r="C58" s="117">
        <f t="shared" si="20"/>
        <v>0</v>
      </c>
      <c r="D58" s="114"/>
    </row>
    <row r="59" spans="1:4" ht="18" x14ac:dyDescent="0.35">
      <c r="A59" s="53" t="s">
        <v>14</v>
      </c>
      <c r="B59" s="23"/>
      <c r="C59" s="117">
        <f t="shared" si="20"/>
        <v>0</v>
      </c>
      <c r="D59" s="114"/>
    </row>
    <row r="60" spans="1:4" ht="18" x14ac:dyDescent="0.35">
      <c r="A60" s="53" t="s">
        <v>15</v>
      </c>
      <c r="B60" s="23"/>
      <c r="C60" s="117">
        <f>B60*32</f>
        <v>0</v>
      </c>
      <c r="D60" s="114"/>
    </row>
    <row r="61" spans="1:4" ht="18" x14ac:dyDescent="0.35">
      <c r="A61" s="42" t="s">
        <v>83</v>
      </c>
      <c r="B61" s="43">
        <f>SUM(B52:B60)*12</f>
        <v>0</v>
      </c>
      <c r="C61" s="122">
        <f>SUM(C52:C60)</f>
        <v>0</v>
      </c>
      <c r="D61" s="114"/>
    </row>
    <row r="62" spans="1:4" ht="12" customHeight="1" x14ac:dyDescent="0.35">
      <c r="A62" s="34"/>
      <c r="B62" s="28"/>
      <c r="C62" s="29"/>
      <c r="D62" s="29"/>
    </row>
    <row r="63" spans="1:4" ht="18" x14ac:dyDescent="0.4">
      <c r="A63" s="54" t="s">
        <v>47</v>
      </c>
      <c r="B63" s="55" t="s">
        <v>55</v>
      </c>
      <c r="C63" s="124" t="s">
        <v>85</v>
      </c>
      <c r="D63" s="114"/>
    </row>
    <row r="64" spans="1:4" x14ac:dyDescent="0.35">
      <c r="A64" s="56" t="s">
        <v>5</v>
      </c>
      <c r="B64" s="57"/>
      <c r="C64" s="58"/>
      <c r="D64" s="58"/>
    </row>
    <row r="65" spans="1:4" ht="18" x14ac:dyDescent="0.35">
      <c r="A65" s="98" t="s">
        <v>52</v>
      </c>
      <c r="B65" s="23"/>
      <c r="C65" s="117">
        <f t="shared" ref="C65:C70" si="21">B65*54</f>
        <v>0</v>
      </c>
      <c r="D65" s="114"/>
    </row>
    <row r="66" spans="1:4" ht="18" x14ac:dyDescent="0.35">
      <c r="A66" s="59" t="s">
        <v>6</v>
      </c>
      <c r="B66" s="23"/>
      <c r="C66" s="117">
        <f t="shared" si="21"/>
        <v>0</v>
      </c>
      <c r="D66" s="114"/>
    </row>
    <row r="67" spans="1:4" ht="18" x14ac:dyDescent="0.35">
      <c r="A67" s="59" t="s">
        <v>7</v>
      </c>
      <c r="B67" s="23"/>
      <c r="C67" s="117">
        <f t="shared" si="21"/>
        <v>0</v>
      </c>
      <c r="D67" s="114"/>
    </row>
    <row r="68" spans="1:4" ht="18" x14ac:dyDescent="0.35">
      <c r="A68" s="59" t="s">
        <v>8</v>
      </c>
      <c r="B68" s="23"/>
      <c r="C68" s="117">
        <f t="shared" si="21"/>
        <v>0</v>
      </c>
      <c r="D68" s="114"/>
    </row>
    <row r="69" spans="1:4" ht="18" x14ac:dyDescent="0.35">
      <c r="A69" s="59" t="s">
        <v>9</v>
      </c>
      <c r="B69" s="23"/>
      <c r="C69" s="117">
        <f t="shared" si="21"/>
        <v>0</v>
      </c>
      <c r="D69" s="114"/>
    </row>
    <row r="70" spans="1:4" ht="18" x14ac:dyDescent="0.35">
      <c r="A70" s="59" t="s">
        <v>53</v>
      </c>
      <c r="B70" s="23"/>
      <c r="C70" s="117">
        <f t="shared" si="21"/>
        <v>0</v>
      </c>
      <c r="D70" s="114"/>
    </row>
    <row r="71" spans="1:4" ht="18" x14ac:dyDescent="0.35">
      <c r="A71" s="59" t="s">
        <v>54</v>
      </c>
      <c r="B71" s="23"/>
      <c r="C71" s="117">
        <f>B71*54</f>
        <v>0</v>
      </c>
      <c r="D71" s="114"/>
    </row>
    <row r="72" spans="1:4" ht="18" x14ac:dyDescent="0.35">
      <c r="A72" s="42" t="s">
        <v>83</v>
      </c>
      <c r="B72" s="43">
        <f>SUM(B65:B71)*12</f>
        <v>0</v>
      </c>
      <c r="C72" s="122">
        <f>SUM(C65:C71)</f>
        <v>0</v>
      </c>
      <c r="D72" s="114"/>
    </row>
    <row r="73" spans="1:4" ht="18" x14ac:dyDescent="0.4">
      <c r="A73" s="60"/>
    </row>
    <row r="74" spans="1:4" ht="18" x14ac:dyDescent="0.35">
      <c r="A74" s="61" t="s">
        <v>68</v>
      </c>
      <c r="B74" s="62"/>
      <c r="C74" s="63"/>
      <c r="D74" s="63"/>
    </row>
    <row r="75" spans="1:4" ht="36" x14ac:dyDescent="0.4">
      <c r="A75" s="64"/>
      <c r="B75" s="65" t="s">
        <v>94</v>
      </c>
      <c r="C75" s="66" t="s">
        <v>86</v>
      </c>
      <c r="D75" s="67" t="s">
        <v>85</v>
      </c>
    </row>
    <row r="76" spans="1:4" ht="31" x14ac:dyDescent="0.35">
      <c r="A76" s="68" t="s">
        <v>66</v>
      </c>
      <c r="B76" s="23"/>
      <c r="C76" s="43">
        <f>B76*12</f>
        <v>0</v>
      </c>
      <c r="D76" s="69">
        <f>B76*85</f>
        <v>0</v>
      </c>
    </row>
    <row r="77" spans="1:4" ht="15.5" x14ac:dyDescent="0.35">
      <c r="A77" s="70"/>
      <c r="B77" s="71"/>
      <c r="C77" s="71"/>
      <c r="D77" s="71"/>
    </row>
    <row r="78" spans="1:4" s="72" customFormat="1" ht="31" x14ac:dyDescent="0.35">
      <c r="A78" s="68" t="s">
        <v>67</v>
      </c>
      <c r="B78" s="23"/>
      <c r="C78" s="43">
        <f>B78*16</f>
        <v>0</v>
      </c>
      <c r="D78" s="69">
        <f>B78*96</f>
        <v>0</v>
      </c>
    </row>
    <row r="79" spans="1:4" s="72" customFormat="1" ht="15.5" x14ac:dyDescent="0.35">
      <c r="A79" s="70"/>
      <c r="B79" s="71"/>
      <c r="C79" s="71"/>
      <c r="D79" s="71"/>
    </row>
    <row r="80" spans="1:4" s="72" customFormat="1" ht="31" x14ac:dyDescent="0.35">
      <c r="A80" s="68" t="s">
        <v>104</v>
      </c>
      <c r="B80" s="23"/>
      <c r="C80" s="43">
        <f>B80*30</f>
        <v>0</v>
      </c>
      <c r="D80" s="69">
        <f>B80*150</f>
        <v>0</v>
      </c>
    </row>
    <row r="81" spans="1:4" s="72" customFormat="1" ht="18" x14ac:dyDescent="0.35">
      <c r="A81" s="42" t="s">
        <v>83</v>
      </c>
      <c r="B81" s="73"/>
      <c r="C81" s="43">
        <f>SUM(C76,C78,C80)</f>
        <v>0</v>
      </c>
      <c r="D81" s="69">
        <f>SUM(D76,D78,D80)</f>
        <v>0</v>
      </c>
    </row>
    <row r="82" spans="1:4" s="72" customFormat="1" ht="7.5" customHeight="1" x14ac:dyDescent="0.35">
      <c r="A82" s="74"/>
      <c r="B82" s="73"/>
    </row>
    <row r="83" spans="1:4" s="72" customFormat="1" ht="15.5" x14ac:dyDescent="0.35">
      <c r="A83" s="74"/>
      <c r="B83" s="75" t="s">
        <v>78</v>
      </c>
    </row>
    <row r="84" spans="1:4" s="72" customFormat="1" ht="31" customHeight="1" x14ac:dyDescent="0.35">
      <c r="A84" s="74" t="s">
        <v>102</v>
      </c>
      <c r="B84" s="121"/>
      <c r="C84" s="119"/>
      <c r="D84" s="120"/>
    </row>
    <row r="85" spans="1:4" s="72" customFormat="1" ht="31" customHeight="1" x14ac:dyDescent="0.35">
      <c r="A85" s="74" t="s">
        <v>101</v>
      </c>
      <c r="B85" s="121"/>
      <c r="C85" s="119"/>
      <c r="D85" s="120"/>
    </row>
    <row r="86" spans="1:4" s="72" customFormat="1" ht="31" customHeight="1" x14ac:dyDescent="0.35">
      <c r="A86" s="74" t="s">
        <v>71</v>
      </c>
      <c r="B86" s="121"/>
      <c r="C86" s="119"/>
      <c r="D86" s="120"/>
    </row>
    <row r="87" spans="1:4" s="72" customFormat="1" ht="37.5" customHeight="1" x14ac:dyDescent="0.35">
      <c r="A87" s="76"/>
      <c r="B87" s="77"/>
      <c r="C87" s="78"/>
      <c r="D87" s="78"/>
    </row>
    <row r="88" spans="1:4" s="72" customFormat="1" ht="34" x14ac:dyDescent="0.4">
      <c r="A88" s="79" t="s">
        <v>99</v>
      </c>
      <c r="B88" s="80">
        <f>SUM(B25,B34,B49,B61,B72,C81)</f>
        <v>0</v>
      </c>
      <c r="C88" s="81"/>
      <c r="D88" s="82"/>
    </row>
    <row r="89" spans="1:4" ht="12" customHeight="1" x14ac:dyDescent="0.4">
      <c r="A89" s="83"/>
      <c r="B89" s="84"/>
      <c r="C89" s="85"/>
      <c r="D89" s="85"/>
    </row>
    <row r="90" spans="1:4" s="72" customFormat="1" ht="34" x14ac:dyDescent="0.4">
      <c r="A90" s="79" t="s">
        <v>106</v>
      </c>
      <c r="B90" s="86">
        <f>SUM(C25,C34,C49,C61,C72,D81)</f>
        <v>0</v>
      </c>
      <c r="C90" s="81"/>
      <c r="D90" s="82"/>
    </row>
    <row r="91" spans="1:4" ht="12" customHeight="1" x14ac:dyDescent="0.4">
      <c r="A91" s="83"/>
      <c r="B91" s="84"/>
      <c r="C91" s="85"/>
      <c r="D91" s="85"/>
    </row>
    <row r="92" spans="1:4" s="72" customFormat="1" ht="18" x14ac:dyDescent="0.4">
      <c r="A92" s="87" t="s">
        <v>21</v>
      </c>
      <c r="B92" s="88">
        <f>B90*0.084</f>
        <v>0</v>
      </c>
      <c r="C92" s="82"/>
      <c r="D92" s="82"/>
    </row>
    <row r="93" spans="1:4" ht="12" customHeight="1" x14ac:dyDescent="0.4">
      <c r="A93" s="83"/>
      <c r="B93" s="84"/>
      <c r="C93" s="85"/>
      <c r="D93" s="85"/>
    </row>
    <row r="94" spans="1:4" ht="18" x14ac:dyDescent="0.4">
      <c r="A94" s="87" t="s">
        <v>89</v>
      </c>
      <c r="B94" s="89">
        <f>SUM(B90,B92)</f>
        <v>0</v>
      </c>
      <c r="C94" s="60"/>
      <c r="D94" s="60"/>
    </row>
    <row r="95" spans="1:4" ht="12" customHeight="1" x14ac:dyDescent="0.4">
      <c r="A95" s="83"/>
      <c r="B95" s="84"/>
      <c r="C95" s="85"/>
      <c r="D95" s="85"/>
    </row>
    <row r="96" spans="1:4" s="93" customFormat="1" ht="35" customHeight="1" x14ac:dyDescent="0.4">
      <c r="A96" s="79" t="s">
        <v>100</v>
      </c>
      <c r="B96" s="90">
        <v>150</v>
      </c>
      <c r="C96" s="91"/>
      <c r="D96" s="92"/>
    </row>
    <row r="97" spans="1:4" ht="12" customHeight="1" thickBot="1" x14ac:dyDescent="0.45">
      <c r="A97" s="83"/>
      <c r="B97" s="84"/>
      <c r="C97" s="85"/>
      <c r="D97" s="85"/>
    </row>
    <row r="98" spans="1:4" ht="34.5" customHeight="1" thickTop="1" thickBot="1" x14ac:dyDescent="0.45">
      <c r="A98" s="94" t="s">
        <v>90</v>
      </c>
      <c r="B98" s="95">
        <f>SUM(B94,B96)</f>
        <v>150</v>
      </c>
      <c r="C98" s="60"/>
      <c r="D98" s="60"/>
    </row>
    <row r="99" spans="1:4" ht="9.5" customHeight="1" thickTop="1" thickBot="1" x14ac:dyDescent="0.45">
      <c r="A99" s="60"/>
      <c r="B99" s="30"/>
      <c r="C99" s="60"/>
      <c r="D99" s="60"/>
    </row>
    <row r="100" spans="1:4" ht="18.5" thickBot="1" x14ac:dyDescent="0.45">
      <c r="A100" s="96" t="s">
        <v>96</v>
      </c>
      <c r="B100" s="97" t="str">
        <f>IFERROR(B98/C14, "")</f>
        <v/>
      </c>
      <c r="C100" s="60"/>
      <c r="D100" s="60"/>
    </row>
    <row r="101" spans="1:4" ht="12" customHeight="1" x14ac:dyDescent="0.4">
      <c r="A101" s="83"/>
      <c r="B101" s="84"/>
      <c r="C101" s="85"/>
      <c r="D101" s="85"/>
    </row>
    <row r="102" spans="1:4" ht="18" x14ac:dyDescent="0.3">
      <c r="A102" s="99" t="s">
        <v>91</v>
      </c>
      <c r="B102" s="100"/>
      <c r="C102" s="100"/>
      <c r="D102" s="100"/>
    </row>
    <row r="103" spans="1:4" ht="87.5" customHeight="1" x14ac:dyDescent="0.3">
      <c r="A103" s="118" t="s">
        <v>92</v>
      </c>
      <c r="B103" s="119"/>
      <c r="C103" s="119"/>
      <c r="D103" s="120"/>
    </row>
  </sheetData>
  <sheetProtection sheet="1" objects="1" scenarios="1" selectLockedCells="1"/>
  <mergeCells count="62">
    <mergeCell ref="C58:D58"/>
    <mergeCell ref="C57:D57"/>
    <mergeCell ref="C56:D56"/>
    <mergeCell ref="C72:D72"/>
    <mergeCell ref="C71:D71"/>
    <mergeCell ref="C70:D70"/>
    <mergeCell ref="C69:D69"/>
    <mergeCell ref="C68:D68"/>
    <mergeCell ref="C67:D67"/>
    <mergeCell ref="C66:D66"/>
    <mergeCell ref="C61:D61"/>
    <mergeCell ref="C63:D63"/>
    <mergeCell ref="C65:D65"/>
    <mergeCell ref="C60:D60"/>
    <mergeCell ref="C59:D59"/>
    <mergeCell ref="C45:D45"/>
    <mergeCell ref="C44:D44"/>
    <mergeCell ref="C55:D55"/>
    <mergeCell ref="C54:D54"/>
    <mergeCell ref="C53:D53"/>
    <mergeCell ref="C52:D52"/>
    <mergeCell ref="C20:D20"/>
    <mergeCell ref="C21:D21"/>
    <mergeCell ref="C22:D22"/>
    <mergeCell ref="C25:D25"/>
    <mergeCell ref="C37:D37"/>
    <mergeCell ref="C34:D34"/>
    <mergeCell ref="C33:D33"/>
    <mergeCell ref="C32:D32"/>
    <mergeCell ref="C31:D31"/>
    <mergeCell ref="A103:D103"/>
    <mergeCell ref="B84:D84"/>
    <mergeCell ref="B85:D85"/>
    <mergeCell ref="B86:D86"/>
    <mergeCell ref="C30:D30"/>
    <mergeCell ref="C49:D49"/>
    <mergeCell ref="C43:D43"/>
    <mergeCell ref="C42:D42"/>
    <mergeCell ref="C41:D41"/>
    <mergeCell ref="C40:D40"/>
    <mergeCell ref="C39:D39"/>
    <mergeCell ref="C38:D38"/>
    <mergeCell ref="C51:D51"/>
    <mergeCell ref="C48:D48"/>
    <mergeCell ref="C47:D47"/>
    <mergeCell ref="C46:D46"/>
    <mergeCell ref="A102:D102"/>
    <mergeCell ref="A2:D2"/>
    <mergeCell ref="A3:D3"/>
    <mergeCell ref="A5:D5"/>
    <mergeCell ref="A6:D6"/>
    <mergeCell ref="A12:D12"/>
    <mergeCell ref="C14:D14"/>
    <mergeCell ref="C15:D15"/>
    <mergeCell ref="C18:D18"/>
    <mergeCell ref="C27:D27"/>
    <mergeCell ref="C36:D36"/>
    <mergeCell ref="C29:D29"/>
    <mergeCell ref="C28:D28"/>
    <mergeCell ref="C24:D24"/>
    <mergeCell ref="C23:D23"/>
    <mergeCell ref="C19:D19"/>
  </mergeCells>
  <conditionalFormatting sqref="B90">
    <cfRule type="cellIs" dxfId="1" priority="1" operator="lessThan">
      <formula>500</formula>
    </cfRule>
    <cfRule type="cellIs" dxfId="0" priority="2" operator="greaterThan">
      <formula>499</formula>
    </cfRule>
  </conditionalFormatting>
  <hyperlinks>
    <hyperlink ref="A2" r:id="rId1" xr:uid="{2AEEEBCA-E75B-40CA-9402-09EB99AD95BB}"/>
  </hyperlinks>
  <pageMargins left="0.7" right="0.7" top="0.75" bottom="0.75" header="0.3" footer="0.3"/>
  <pageSetup orientation="portrait" horizontalDpi="4294967293" verticalDpi="0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8D87C8B-07EA-49CB-BE62-EA9C88AA5D06}">
          <x14:formula1>
            <xm:f>DATA!$A$2:$A$51</xm:f>
          </x14:formula1>
          <xm:sqref>B19:B24 B52:B60 B37:B48 B65:B71 B28:B33</xm:sqref>
        </x14:dataValidation>
        <x14:dataValidation type="list" allowBlank="1" showInputMessage="1" showErrorMessage="1" xr:uid="{81F08E0C-AEDA-47C5-A665-4A84007807F8}">
          <x14:formula1>
            <xm:f>DATA!$C$2:$C$11</xm:f>
          </x14:formula1>
          <xm:sqref>B76 B80 B78</xm:sqref>
        </x14:dataValidation>
        <x14:dataValidation type="list" allowBlank="1" showInputMessage="1" showErrorMessage="1" xr:uid="{75BE4E80-0FB7-48D5-A47A-88F8F0F79C3C}">
          <x14:formula1>
            <xm:f>DATA!$E$2:$E$4</xm:f>
          </x14:formula1>
          <xm:sqref>B84</xm:sqref>
        </x14:dataValidation>
        <x14:dataValidation type="list" allowBlank="1" showInputMessage="1" showErrorMessage="1" xr:uid="{2382D79E-BAE3-4CC2-945F-57C97EAAFD39}">
          <x14:formula1>
            <xm:f>DATA!$G$2:$G$4</xm:f>
          </x14:formula1>
          <xm:sqref>B85</xm:sqref>
        </x14:dataValidation>
        <x14:dataValidation type="list" allowBlank="1" showInputMessage="1" showErrorMessage="1" xr:uid="{0BAE45C9-89A2-40BE-B835-06E95CFCDC98}">
          <x14:formula1>
            <xm:f>DATA!$I$2:$I$4</xm:f>
          </x14:formula1>
          <xm:sqref>B86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D269-C7BC-41D9-A421-AD2780CCF12D}">
  <dimension ref="A1:B22"/>
  <sheetViews>
    <sheetView topLeftCell="A12" workbookViewId="0">
      <selection activeCell="J19" sqref="J19"/>
    </sheetView>
  </sheetViews>
  <sheetFormatPr defaultRowHeight="18" x14ac:dyDescent="0.4"/>
  <cols>
    <col min="1" max="1" width="3.81640625" style="10" customWidth="1"/>
    <col min="2" max="16384" width="8.7265625" style="10"/>
  </cols>
  <sheetData>
    <row r="1" spans="1:2" ht="20.5" x14ac:dyDescent="0.4">
      <c r="A1" s="6" t="s">
        <v>88</v>
      </c>
    </row>
    <row r="2" spans="1:2" ht="8.5" customHeight="1" thickBot="1" x14ac:dyDescent="0.45">
      <c r="B2" s="11"/>
    </row>
    <row r="3" spans="1:2" s="13" customFormat="1" ht="18.5" thickBot="1" x14ac:dyDescent="0.45">
      <c r="A3" s="20">
        <v>1</v>
      </c>
      <c r="B3" s="12" t="s">
        <v>57</v>
      </c>
    </row>
    <row r="4" spans="1:2" ht="18.5" thickBot="1" x14ac:dyDescent="0.45">
      <c r="A4" s="8"/>
      <c r="B4" s="11"/>
    </row>
    <row r="5" spans="1:2" s="13" customFormat="1" ht="18.5" thickBot="1" x14ac:dyDescent="0.45">
      <c r="A5" s="20">
        <v>2</v>
      </c>
      <c r="B5" s="12" t="s">
        <v>58</v>
      </c>
    </row>
    <row r="6" spans="1:2" ht="18.5" thickBot="1" x14ac:dyDescent="0.45">
      <c r="A6" s="8"/>
      <c r="B6" s="11"/>
    </row>
    <row r="7" spans="1:2" s="13" customFormat="1" ht="18.5" thickBot="1" x14ac:dyDescent="0.45">
      <c r="A7" s="20">
        <v>3</v>
      </c>
      <c r="B7" s="12" t="s">
        <v>59</v>
      </c>
    </row>
    <row r="8" spans="1:2" ht="18.5" thickBot="1" x14ac:dyDescent="0.45">
      <c r="A8" s="8"/>
      <c r="B8" s="11"/>
    </row>
    <row r="9" spans="1:2" s="13" customFormat="1" ht="18.5" thickBot="1" x14ac:dyDescent="0.45">
      <c r="A9" s="20">
        <v>4</v>
      </c>
      <c r="B9" s="12" t="s">
        <v>60</v>
      </c>
    </row>
    <row r="10" spans="1:2" ht="18.5" thickBot="1" x14ac:dyDescent="0.45">
      <c r="A10" s="8"/>
      <c r="B10" s="11"/>
    </row>
    <row r="11" spans="1:2" s="13" customFormat="1" ht="18.5" thickBot="1" x14ac:dyDescent="0.45">
      <c r="A11" s="20">
        <v>5</v>
      </c>
      <c r="B11" s="12" t="s">
        <v>95</v>
      </c>
    </row>
    <row r="12" spans="1:2" ht="18.5" thickBot="1" x14ac:dyDescent="0.45">
      <c r="A12" s="8"/>
      <c r="B12" s="11"/>
    </row>
    <row r="13" spans="1:2" s="13" customFormat="1" ht="18.5" thickBot="1" x14ac:dyDescent="0.45">
      <c r="A13" s="20">
        <v>6</v>
      </c>
      <c r="B13" s="12" t="s">
        <v>61</v>
      </c>
    </row>
    <row r="14" spans="1:2" ht="18.5" thickBot="1" x14ac:dyDescent="0.45">
      <c r="A14" s="8"/>
      <c r="B14" s="11"/>
    </row>
    <row r="15" spans="1:2" s="13" customFormat="1" ht="18.5" thickBot="1" x14ac:dyDescent="0.45">
      <c r="A15" s="20">
        <v>7</v>
      </c>
      <c r="B15" s="12" t="s">
        <v>62</v>
      </c>
    </row>
    <row r="16" spans="1:2" ht="18.5" thickBot="1" x14ac:dyDescent="0.45">
      <c r="A16" s="8"/>
      <c r="B16" s="11"/>
    </row>
    <row r="17" spans="1:2" s="15" customFormat="1" x14ac:dyDescent="0.4">
      <c r="A17" s="22">
        <v>8</v>
      </c>
      <c r="B17" s="14" t="s">
        <v>64</v>
      </c>
    </row>
    <row r="18" spans="1:2" s="17" customFormat="1" ht="18.5" thickBot="1" x14ac:dyDescent="0.45">
      <c r="A18" s="9"/>
      <c r="B18" s="16" t="s">
        <v>65</v>
      </c>
    </row>
    <row r="19" spans="1:2" x14ac:dyDescent="0.4">
      <c r="A19" s="8"/>
      <c r="B19" s="11"/>
    </row>
    <row r="20" spans="1:2" s="19" customFormat="1" x14ac:dyDescent="0.4">
      <c r="A20" s="21">
        <v>9</v>
      </c>
      <c r="B20" s="18" t="s">
        <v>87</v>
      </c>
    </row>
    <row r="21" spans="1:2" ht="18.5" thickBot="1" x14ac:dyDescent="0.45">
      <c r="A21" s="8"/>
      <c r="B21" s="11"/>
    </row>
    <row r="22" spans="1:2" s="13" customFormat="1" ht="18.5" thickBot="1" x14ac:dyDescent="0.45">
      <c r="A22" s="20">
        <v>10</v>
      </c>
      <c r="B22" s="12" t="s">
        <v>63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E396-6CCE-4C05-9E1D-3D1A62E59681}">
  <dimension ref="A1:J51"/>
  <sheetViews>
    <sheetView workbookViewId="0">
      <selection activeCell="G9" sqref="G9"/>
    </sheetView>
  </sheetViews>
  <sheetFormatPr defaultRowHeight="14.5" x14ac:dyDescent="0.35"/>
  <cols>
    <col min="1" max="1" width="17.36328125" style="2" customWidth="1"/>
    <col min="2" max="2" width="6.1796875" style="1" customWidth="1"/>
    <col min="3" max="3" width="12.36328125" customWidth="1"/>
    <col min="4" max="4" width="6.1796875" style="1" customWidth="1"/>
    <col min="5" max="5" width="17.26953125" bestFit="1" customWidth="1"/>
    <col min="6" max="6" width="6.1796875" style="1" customWidth="1"/>
    <col min="7" max="7" width="26.81640625" customWidth="1"/>
    <col min="8" max="8" width="6.1796875" style="1" customWidth="1"/>
    <col min="9" max="9" width="23.08984375" customWidth="1"/>
    <col min="10" max="10" width="6.1796875" style="1" customWidth="1"/>
  </cols>
  <sheetData>
    <row r="1" spans="1:10" s="5" customFormat="1" ht="29" x14ac:dyDescent="0.35">
      <c r="A1" s="3" t="s">
        <v>56</v>
      </c>
      <c r="B1" s="4"/>
      <c r="C1" s="3" t="s">
        <v>48</v>
      </c>
      <c r="D1" s="4"/>
      <c r="E1" s="3" t="s">
        <v>16</v>
      </c>
      <c r="F1" s="4"/>
      <c r="G1" s="3" t="s">
        <v>73</v>
      </c>
      <c r="H1" s="7"/>
      <c r="I1" s="3" t="s">
        <v>74</v>
      </c>
      <c r="J1" s="7"/>
    </row>
    <row r="2" spans="1:10" x14ac:dyDescent="0.35">
      <c r="A2" s="2">
        <v>1</v>
      </c>
      <c r="C2" s="2">
        <v>1</v>
      </c>
      <c r="E2" t="s">
        <v>17</v>
      </c>
      <c r="G2" t="s">
        <v>18</v>
      </c>
      <c r="I2" t="s">
        <v>76</v>
      </c>
    </row>
    <row r="3" spans="1:10" x14ac:dyDescent="0.35">
      <c r="A3" s="2">
        <v>2</v>
      </c>
      <c r="C3" s="2">
        <v>2</v>
      </c>
      <c r="E3" t="s">
        <v>103</v>
      </c>
      <c r="G3" t="s">
        <v>19</v>
      </c>
      <c r="I3" t="s">
        <v>77</v>
      </c>
    </row>
    <row r="4" spans="1:10" x14ac:dyDescent="0.35">
      <c r="A4" s="2">
        <v>3</v>
      </c>
      <c r="C4" s="2">
        <v>3</v>
      </c>
      <c r="E4" t="s">
        <v>72</v>
      </c>
      <c r="G4" t="s">
        <v>20</v>
      </c>
      <c r="I4" t="s">
        <v>75</v>
      </c>
    </row>
    <row r="5" spans="1:10" x14ac:dyDescent="0.35">
      <c r="A5" s="2">
        <v>4</v>
      </c>
      <c r="C5" s="2">
        <v>4</v>
      </c>
    </row>
    <row r="6" spans="1:10" x14ac:dyDescent="0.35">
      <c r="A6" s="2">
        <v>5</v>
      </c>
      <c r="C6" s="2">
        <v>5</v>
      </c>
    </row>
    <row r="7" spans="1:10" x14ac:dyDescent="0.35">
      <c r="A7" s="2">
        <v>6</v>
      </c>
      <c r="C7" s="2">
        <v>6</v>
      </c>
    </row>
    <row r="8" spans="1:10" x14ac:dyDescent="0.35">
      <c r="A8" s="2">
        <v>7</v>
      </c>
      <c r="C8" s="2">
        <v>7</v>
      </c>
    </row>
    <row r="9" spans="1:10" x14ac:dyDescent="0.35">
      <c r="A9" s="2">
        <v>8</v>
      </c>
      <c r="C9" s="2">
        <v>8</v>
      </c>
    </row>
    <row r="10" spans="1:10" x14ac:dyDescent="0.35">
      <c r="A10" s="2">
        <v>9</v>
      </c>
      <c r="C10" s="2">
        <v>9</v>
      </c>
    </row>
    <row r="11" spans="1:10" x14ac:dyDescent="0.35">
      <c r="A11" s="2">
        <v>10</v>
      </c>
      <c r="C11" s="2">
        <v>10</v>
      </c>
    </row>
    <row r="12" spans="1:10" x14ac:dyDescent="0.35">
      <c r="A12" s="2">
        <v>11</v>
      </c>
    </row>
    <row r="13" spans="1:10" x14ac:dyDescent="0.35">
      <c r="A13" s="2">
        <v>12</v>
      </c>
    </row>
    <row r="14" spans="1:10" x14ac:dyDescent="0.35">
      <c r="A14" s="2">
        <v>13</v>
      </c>
    </row>
    <row r="15" spans="1:10" x14ac:dyDescent="0.35">
      <c r="A15" s="2">
        <v>14</v>
      </c>
    </row>
    <row r="16" spans="1:10" x14ac:dyDescent="0.35">
      <c r="A16" s="2">
        <v>15</v>
      </c>
    </row>
    <row r="17" spans="1:1" x14ac:dyDescent="0.35">
      <c r="A17" s="2">
        <v>16</v>
      </c>
    </row>
    <row r="18" spans="1:1" x14ac:dyDescent="0.35">
      <c r="A18" s="2">
        <v>17</v>
      </c>
    </row>
    <row r="19" spans="1:1" x14ac:dyDescent="0.35">
      <c r="A19" s="2">
        <v>18</v>
      </c>
    </row>
    <row r="20" spans="1:1" x14ac:dyDescent="0.35">
      <c r="A20" s="2">
        <v>19</v>
      </c>
    </row>
    <row r="21" spans="1:1" x14ac:dyDescent="0.35">
      <c r="A21" s="2">
        <v>20</v>
      </c>
    </row>
    <row r="22" spans="1:1" x14ac:dyDescent="0.35">
      <c r="A22" s="2">
        <v>21</v>
      </c>
    </row>
    <row r="23" spans="1:1" x14ac:dyDescent="0.35">
      <c r="A23" s="2">
        <v>22</v>
      </c>
    </row>
    <row r="24" spans="1:1" x14ac:dyDescent="0.35">
      <c r="A24" s="2">
        <v>23</v>
      </c>
    </row>
    <row r="25" spans="1:1" x14ac:dyDescent="0.35">
      <c r="A25" s="2">
        <v>24</v>
      </c>
    </row>
    <row r="26" spans="1:1" x14ac:dyDescent="0.35">
      <c r="A26" s="2">
        <v>25</v>
      </c>
    </row>
    <row r="27" spans="1:1" x14ac:dyDescent="0.35">
      <c r="A27" s="2">
        <v>26</v>
      </c>
    </row>
    <row r="28" spans="1:1" x14ac:dyDescent="0.35">
      <c r="A28" s="2">
        <v>27</v>
      </c>
    </row>
    <row r="29" spans="1:1" x14ac:dyDescent="0.35">
      <c r="A29" s="2">
        <v>28</v>
      </c>
    </row>
    <row r="30" spans="1:1" x14ac:dyDescent="0.35">
      <c r="A30" s="2">
        <v>29</v>
      </c>
    </row>
    <row r="31" spans="1:1" x14ac:dyDescent="0.35">
      <c r="A31" s="2">
        <v>30</v>
      </c>
    </row>
    <row r="32" spans="1:1" x14ac:dyDescent="0.35">
      <c r="A32" s="2">
        <v>31</v>
      </c>
    </row>
    <row r="33" spans="1:1" x14ac:dyDescent="0.35">
      <c r="A33" s="2">
        <v>32</v>
      </c>
    </row>
    <row r="34" spans="1:1" x14ac:dyDescent="0.35">
      <c r="A34" s="2">
        <v>33</v>
      </c>
    </row>
    <row r="35" spans="1:1" x14ac:dyDescent="0.35">
      <c r="A35" s="2">
        <v>34</v>
      </c>
    </row>
    <row r="36" spans="1:1" x14ac:dyDescent="0.35">
      <c r="A36" s="2">
        <v>35</v>
      </c>
    </row>
    <row r="37" spans="1:1" x14ac:dyDescent="0.35">
      <c r="A37" s="2">
        <v>36</v>
      </c>
    </row>
    <row r="38" spans="1:1" x14ac:dyDescent="0.35">
      <c r="A38" s="2">
        <v>37</v>
      </c>
    </row>
    <row r="39" spans="1:1" x14ac:dyDescent="0.35">
      <c r="A39" s="2">
        <v>38</v>
      </c>
    </row>
    <row r="40" spans="1:1" x14ac:dyDescent="0.35">
      <c r="A40" s="2">
        <v>39</v>
      </c>
    </row>
    <row r="41" spans="1:1" x14ac:dyDescent="0.35">
      <c r="A41" s="2">
        <v>40</v>
      </c>
    </row>
    <row r="42" spans="1:1" x14ac:dyDescent="0.35">
      <c r="A42" s="2">
        <v>41</v>
      </c>
    </row>
    <row r="43" spans="1:1" x14ac:dyDescent="0.35">
      <c r="A43" s="2">
        <v>42</v>
      </c>
    </row>
    <row r="44" spans="1:1" x14ac:dyDescent="0.35">
      <c r="A44" s="2">
        <v>43</v>
      </c>
    </row>
    <row r="45" spans="1:1" x14ac:dyDescent="0.35">
      <c r="A45" s="2">
        <v>44</v>
      </c>
    </row>
    <row r="46" spans="1:1" x14ac:dyDescent="0.35">
      <c r="A46" s="2">
        <v>45</v>
      </c>
    </row>
    <row r="47" spans="1:1" x14ac:dyDescent="0.35">
      <c r="A47" s="2">
        <v>46</v>
      </c>
    </row>
    <row r="48" spans="1:1" x14ac:dyDescent="0.35">
      <c r="A48" s="2">
        <v>47</v>
      </c>
    </row>
    <row r="49" spans="1:1" x14ac:dyDescent="0.35">
      <c r="A49" s="2">
        <v>48</v>
      </c>
    </row>
    <row r="50" spans="1:1" x14ac:dyDescent="0.35">
      <c r="A50" s="2">
        <v>49</v>
      </c>
    </row>
    <row r="51" spans="1:1" x14ac:dyDescent="0.35">
      <c r="A51" s="2">
        <v>50</v>
      </c>
    </row>
  </sheetData>
  <sheetProtection algorithmName="SHA-512" hashValue="fSGMe10d3cnwj5qpaBbYMZepa4bcYXvhw4UYZpIcDtl4d4rqmKxcUUfBualv46sRXD+qO/yldA8mxl5mRo33UQ==" saltValue="p/TiddT/w0NW1mKv1w61L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 CALCULATOR</vt:lpstr>
      <vt:lpstr>BOOKING DETAILS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Evana Stanonik</dc:creator>
  <cp:lastModifiedBy>Evana Stanonik</cp:lastModifiedBy>
  <dcterms:created xsi:type="dcterms:W3CDTF">2025-07-11T03:58:09Z</dcterms:created>
  <dcterms:modified xsi:type="dcterms:W3CDTF">2025-10-31T00:43:12Z</dcterms:modified>
</cp:coreProperties>
</file>